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Ingles\03-Marzo\"/>
    </mc:Choice>
  </mc:AlternateContent>
  <xr:revisionPtr revIDLastSave="0" documentId="13_ncr:1_{56C10397-327B-43A4-97A6-62DFADFEF3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6" i="11" l="1"/>
  <c r="N46" i="11"/>
  <c r="M46" i="11"/>
  <c r="L46" i="11"/>
  <c r="K46" i="11"/>
  <c r="J46" i="11"/>
  <c r="I46" i="11"/>
  <c r="H46" i="11"/>
  <c r="G46" i="11"/>
  <c r="F46" i="11"/>
  <c r="E46" i="11"/>
  <c r="D46" i="11"/>
  <c r="E46" i="6" l="1"/>
  <c r="E28" i="6"/>
  <c r="E19" i="6"/>
  <c r="E37" i="11"/>
  <c r="E28" i="11"/>
  <c r="E19" i="11"/>
  <c r="E37" i="6" l="1"/>
  <c r="O37" i="11"/>
  <c r="N37" i="11"/>
  <c r="M37" i="11"/>
  <c r="L37" i="11"/>
  <c r="K37" i="11"/>
  <c r="J37" i="11"/>
  <c r="I37" i="11"/>
  <c r="H37" i="11"/>
  <c r="G37" i="11"/>
  <c r="F37" i="11"/>
  <c r="D37" i="11"/>
  <c r="F46" i="6" l="1"/>
  <c r="G46" i="6"/>
  <c r="H46" i="6"/>
  <c r="I46" i="6"/>
  <c r="J46" i="6"/>
  <c r="K46" i="6"/>
  <c r="L46" i="6"/>
  <c r="M46" i="6"/>
  <c r="N46" i="6"/>
  <c r="O46" i="6"/>
  <c r="F37" i="6"/>
  <c r="G37" i="6"/>
  <c r="H37" i="6"/>
  <c r="I37" i="6"/>
  <c r="J37" i="6"/>
  <c r="K37" i="6"/>
  <c r="L37" i="6"/>
  <c r="M37" i="6"/>
  <c r="N37" i="6"/>
  <c r="O37" i="6"/>
  <c r="D46" i="6"/>
  <c r="D37" i="6"/>
  <c r="F28" i="6"/>
  <c r="G28" i="6"/>
  <c r="H28" i="6"/>
  <c r="I28" i="6"/>
  <c r="J28" i="6"/>
  <c r="K28" i="6"/>
  <c r="L28" i="6"/>
  <c r="M28" i="6"/>
  <c r="N28" i="6"/>
  <c r="O28" i="6"/>
  <c r="D28" i="6"/>
  <c r="E17" i="6"/>
  <c r="F19" i="6"/>
  <c r="G19" i="6"/>
  <c r="H19" i="6"/>
  <c r="I19" i="6"/>
  <c r="J19" i="6"/>
  <c r="K19" i="6"/>
  <c r="L19" i="6"/>
  <c r="M19" i="6"/>
  <c r="N19" i="6"/>
  <c r="O19" i="6"/>
  <c r="D19" i="6"/>
  <c r="D35" i="11"/>
  <c r="F28" i="11"/>
  <c r="G28" i="11"/>
  <c r="H28" i="11"/>
  <c r="I28" i="11"/>
  <c r="J28" i="11"/>
  <c r="K28" i="11"/>
  <c r="L28" i="11"/>
  <c r="M28" i="11"/>
  <c r="N28" i="11"/>
  <c r="O28" i="11"/>
  <c r="D28" i="11"/>
  <c r="F19" i="11"/>
  <c r="G19" i="11"/>
  <c r="H19" i="11"/>
  <c r="I19" i="11"/>
  <c r="J19" i="11"/>
  <c r="K19" i="11"/>
  <c r="L19" i="11"/>
  <c r="M19" i="11"/>
  <c r="N19" i="11"/>
  <c r="O19" i="11"/>
  <c r="D19" i="11"/>
  <c r="K17" i="6" l="1"/>
  <c r="O17" i="6"/>
  <c r="D17" i="6"/>
  <c r="O17" i="11"/>
  <c r="I17" i="11"/>
  <c r="N17" i="11"/>
  <c r="H17" i="11"/>
  <c r="M17" i="11"/>
  <c r="D17" i="11"/>
  <c r="D16" i="11" s="1"/>
  <c r="J17" i="11"/>
  <c r="F17" i="11"/>
  <c r="L17" i="11"/>
  <c r="E17" i="11"/>
  <c r="N35" i="11"/>
  <c r="K35" i="11"/>
  <c r="O35" i="6"/>
  <c r="K17" i="11"/>
  <c r="M35" i="11"/>
  <c r="F35" i="11"/>
  <c r="J35" i="11"/>
  <c r="O35" i="11"/>
  <c r="I35" i="11"/>
  <c r="G35" i="11"/>
  <c r="G17" i="11"/>
  <c r="G35" i="6"/>
  <c r="K35" i="6"/>
  <c r="D35" i="6"/>
  <c r="N35" i="6"/>
  <c r="G17" i="6"/>
  <c r="I17" i="6"/>
  <c r="E35" i="11"/>
  <c r="L17" i="6"/>
  <c r="H17" i="6"/>
  <c r="M17" i="6"/>
  <c r="J35" i="6"/>
  <c r="N17" i="6"/>
  <c r="J17" i="6"/>
  <c r="F35" i="6"/>
  <c r="F17" i="6"/>
  <c r="M35" i="6"/>
  <c r="I35" i="6"/>
  <c r="E35" i="6"/>
  <c r="E16" i="6" s="1"/>
  <c r="L35" i="6"/>
  <c r="H35" i="6"/>
  <c r="L35" i="11"/>
  <c r="H35" i="11"/>
  <c r="P39" i="6"/>
  <c r="P40" i="6"/>
  <c r="P41" i="6"/>
  <c r="P42" i="6"/>
  <c r="P43" i="6"/>
  <c r="P44" i="6"/>
  <c r="P51" i="6"/>
  <c r="P50" i="6"/>
  <c r="P48" i="6"/>
  <c r="P47" i="6"/>
  <c r="P32" i="6"/>
  <c r="P30" i="6"/>
  <c r="P21" i="6"/>
  <c r="P22" i="6"/>
  <c r="P23" i="6"/>
  <c r="P24" i="6"/>
  <c r="P25" i="6"/>
  <c r="P26" i="6"/>
  <c r="P50" i="11"/>
  <c r="P49" i="11"/>
  <c r="P48" i="11"/>
  <c r="P39" i="11"/>
  <c r="P40" i="11"/>
  <c r="P41" i="11"/>
  <c r="P42" i="11"/>
  <c r="P43" i="11"/>
  <c r="P44" i="11"/>
  <c r="P33" i="11"/>
  <c r="P32" i="11"/>
  <c r="P30" i="11"/>
  <c r="P21" i="11"/>
  <c r="P22" i="11"/>
  <c r="P23" i="11"/>
  <c r="P24" i="11"/>
  <c r="P25" i="11"/>
  <c r="P26" i="11"/>
  <c r="D16" i="6" l="1"/>
  <c r="K16" i="6"/>
  <c r="O16" i="6"/>
  <c r="I16" i="11"/>
  <c r="H16" i="11"/>
  <c r="M16" i="11"/>
  <c r="O16" i="11"/>
  <c r="N16" i="11"/>
  <c r="J16" i="11"/>
  <c r="F16" i="11"/>
  <c r="L16" i="11"/>
  <c r="E16" i="11"/>
  <c r="K16" i="11"/>
  <c r="J16" i="6"/>
  <c r="G16" i="11"/>
  <c r="G16" i="6"/>
  <c r="L16" i="6"/>
  <c r="N16" i="6"/>
  <c r="I16" i="6"/>
  <c r="H16" i="6"/>
  <c r="M16" i="6"/>
  <c r="F16" i="6"/>
  <c r="P46" i="6"/>
  <c r="P18" i="6"/>
  <c r="P20" i="6"/>
  <c r="P19" i="6" s="1"/>
  <c r="P29" i="6"/>
  <c r="P28" i="6" s="1"/>
  <c r="P33" i="6"/>
  <c r="P36" i="6"/>
  <c r="P38" i="6"/>
  <c r="P37" i="6" s="1"/>
  <c r="P18" i="11"/>
  <c r="P20" i="11"/>
  <c r="P19" i="11" s="1"/>
  <c r="P29" i="11"/>
  <c r="P28" i="11" s="1"/>
  <c r="P36" i="11"/>
  <c r="P38" i="11"/>
  <c r="P37" i="11" s="1"/>
  <c r="P47" i="11"/>
  <c r="P46" i="11" s="1"/>
  <c r="P51" i="11"/>
  <c r="P35" i="11" l="1"/>
  <c r="P17" i="11"/>
  <c r="P35" i="6"/>
  <c r="P17" i="6"/>
  <c r="C1" i="2"/>
  <c r="E1" i="2"/>
  <c r="P16" i="11" l="1"/>
  <c r="P16" i="6"/>
</calcChain>
</file>

<file path=xl/sharedStrings.xml><?xml version="1.0" encoding="utf-8"?>
<sst xmlns="http://schemas.openxmlformats.org/spreadsheetml/2006/main" count="130" uniqueCount="66">
  <si>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</si>
  <si>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</si>
  <si>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</si>
  <si>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</si>
  <si>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</si>
  <si>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</si>
  <si>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</si>
  <si>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</si>
  <si>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</si>
  <si>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</si>
  <si>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</si>
  <si>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</si>
  <si>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</si>
  <si>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</si>
  <si>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</si>
  <si>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</si>
  <si>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</si>
  <si>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</si>
  <si>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</si>
  <si>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</si>
  <si>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</si>
  <si>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</si>
  <si>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</si>
  <si>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</si>
  <si>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</si>
  <si>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</si>
  <si>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</si>
  <si>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</si>
  <si>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</si>
  <si>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</si>
  <si>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</si>
  <si>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</si>
  <si>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</si>
  <si>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</si>
  <si>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</si>
  <si>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</si>
  <si>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</si>
  <si>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</si>
  <si>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</si>
  <si>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</si>
  <si>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</si>
  <si>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</si>
  <si>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</si>
  <si>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</si>
  <si>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</si>
  <si>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</si>
  <si>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</si>
  <si>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</si>
  <si>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</si>
  <si>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</si>
  <si>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</si>
  <si>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</si>
  <si>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</si>
  <si>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</si>
  <si>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</si>
  <si>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</si>
  <si>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</si>
  <si>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</si>
  <si>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</si>
  <si>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</si>
  <si>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</si>
  <si>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</si>
  <si>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</si>
  <si>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>(2) Premiums and accrued interest from the issuance of securities by the Ministry of Finance are not included.</t>
  </si>
  <si>
    <t xml:space="preserve"> Foreign Source Disbursements 2026</t>
  </si>
  <si>
    <t>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</si>
</sst>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name val="Calibri"/>
      <family val="2"/>
      <scheme val="minor"/>
    </font>
    <font>
      <b/>
      <i/>
      <u/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9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0" fillId="0" borderId="1">
      <protection hidden="1"/>
    </xf>
    <xf numFmtId="0" fontId="11" fillId="2" borderId="1" applyNumberFormat="0" applyFont="0" applyBorder="0" applyAlignment="0" applyProtection="0">
      <protection hidden="1"/>
    </xf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3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16" fillId="0" borderId="0"/>
    <xf numFmtId="39" fontId="16" fillId="0" borderId="0"/>
    <xf numFmtId="0" fontId="3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174" fontId="14" fillId="0" borderId="0" applyFill="0" applyBorder="0" applyAlignment="0" applyProtection="0">
      <alignment horizontal="right"/>
    </xf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7" fillId="0" borderId="1" applyNumberFormat="0" applyFill="0" applyBorder="0" applyAlignment="0" applyProtection="0">
      <protection hidden="1"/>
    </xf>
    <xf numFmtId="0" fontId="34" fillId="0" borderId="0" applyNumberFormat="0" applyFill="0" applyBorder="0" applyAlignment="0" applyProtection="0"/>
    <xf numFmtId="0" fontId="18" fillId="2" borderId="1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6" fillId="34" borderId="0" xfId="963" applyFont="1" applyFill="1"/>
    <xf numFmtId="0" fontId="37" fillId="34" borderId="0" xfId="963" applyFont="1" applyFill="1" applyAlignment="1" applyProtection="1">
      <alignment horizontal="center"/>
      <protection locked="0"/>
    </xf>
    <xf numFmtId="0" fontId="5" fillId="34" borderId="0" xfId="963" applyFont="1" applyFill="1"/>
    <xf numFmtId="0" fontId="6" fillId="0" borderId="0" xfId="963" applyFont="1"/>
    <xf numFmtId="0" fontId="38" fillId="34" borderId="0" xfId="963" applyFont="1" applyFill="1"/>
    <xf numFmtId="0" fontId="39" fillId="34" borderId="0" xfId="963" applyFont="1" applyFill="1" applyAlignment="1" applyProtection="1">
      <alignment horizontal="center"/>
      <protection locked="0"/>
    </xf>
    <xf numFmtId="0" fontId="37" fillId="0" borderId="0" xfId="963" applyFont="1" applyAlignment="1" applyProtection="1">
      <alignment horizontal="center"/>
      <protection locked="0"/>
    </xf>
    <xf numFmtId="0" fontId="6" fillId="0" borderId="0" xfId="963" applyFont="1" applyAlignment="1">
      <alignment wrapText="1"/>
    </xf>
    <xf numFmtId="0" fontId="4" fillId="34" borderId="0" xfId="963" applyFill="1" applyAlignment="1">
      <alignment horizontal="center"/>
    </xf>
    <xf numFmtId="0" fontId="4" fillId="34" borderId="0" xfId="963" applyFill="1" applyAlignment="1" applyProtection="1">
      <alignment horizontal="center"/>
      <protection locked="0"/>
    </xf>
    <xf numFmtId="0" fontId="4" fillId="34" borderId="0" xfId="963" applyFill="1"/>
    <xf numFmtId="4" fontId="7" fillId="0" borderId="0" xfId="963" applyNumberFormat="1" applyFont="1" applyAlignment="1">
      <alignment horizontal="right"/>
    </xf>
    <xf numFmtId="0" fontId="0" fillId="34" borderId="0" xfId="963" applyFont="1" applyFill="1"/>
    <xf numFmtId="0" fontId="42" fillId="34" borderId="0" xfId="963" applyFont="1" applyFill="1" applyAlignment="1">
      <alignment horizontal="center"/>
    </xf>
    <xf numFmtId="0" fontId="41" fillId="34" borderId="0" xfId="963" applyFont="1" applyFill="1" applyAlignment="1">
      <alignment horizontal="center"/>
    </xf>
    <xf numFmtId="0" fontId="42" fillId="0" borderId="0" xfId="963" applyFont="1" applyAlignment="1">
      <alignment horizontal="center"/>
    </xf>
    <xf numFmtId="0" fontId="21" fillId="34" borderId="0" xfId="963" applyFont="1" applyFill="1" applyAlignment="1" applyProtection="1">
      <alignment horizontal="center"/>
      <protection locked="0"/>
    </xf>
    <xf numFmtId="0" fontId="21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167" fontId="4" fillId="34" borderId="0" xfId="695" applyFont="1" applyFill="1" applyBorder="1"/>
    <xf numFmtId="0" fontId="44" fillId="0" borderId="0" xfId="1077" applyFont="1" applyAlignment="1">
      <alignment horizontal="left" indent="4"/>
    </xf>
    <xf numFmtId="0" fontId="40" fillId="34" borderId="0" xfId="963" applyFont="1" applyFill="1" applyAlignment="1">
      <alignment horizontal="left" indent="3"/>
    </xf>
    <xf numFmtId="0" fontId="0" fillId="34" borderId="0" xfId="963" applyFont="1" applyFill="1" applyAlignment="1">
      <alignment horizontal="left" indent="3"/>
    </xf>
    <xf numFmtId="0" fontId="6" fillId="34" borderId="0" xfId="963" applyFont="1" applyFill="1" applyAlignment="1">
      <alignment horizontal="center"/>
    </xf>
    <xf numFmtId="0" fontId="6" fillId="34" borderId="0" xfId="963" applyFont="1" applyFill="1" applyAlignment="1" applyProtection="1">
      <alignment horizontal="center"/>
      <protection locked="0"/>
    </xf>
    <xf numFmtId="0" fontId="44" fillId="0" borderId="15" xfId="1077" applyFont="1" applyBorder="1" applyAlignment="1">
      <alignment horizontal="left" indent="4"/>
    </xf>
    <xf numFmtId="178" fontId="7" fillId="34" borderId="0" xfId="695" applyNumberFormat="1" applyFont="1" applyFill="1" applyBorder="1"/>
    <xf numFmtId="178" fontId="4" fillId="34" borderId="0" xfId="695" applyNumberFormat="1" applyFont="1" applyFill="1" applyBorder="1"/>
    <xf numFmtId="178" fontId="7" fillId="34" borderId="15" xfId="695" applyNumberFormat="1" applyFont="1" applyFill="1" applyBorder="1"/>
    <xf numFmtId="0" fontId="45" fillId="34" borderId="0" xfId="963" applyFont="1" applyFill="1" applyAlignment="1">
      <alignment horizontal="left" vertical="center"/>
    </xf>
    <xf numFmtId="178" fontId="0" fillId="34" borderId="0" xfId="695" applyNumberFormat="1" applyFont="1" applyFill="1" applyBorder="1"/>
    <xf numFmtId="0" fontId="46" fillId="0" borderId="0" xfId="0" applyFont="1"/>
    <xf numFmtId="167" fontId="6" fillId="34" borderId="0" xfId="1911" applyFont="1" applyFill="1"/>
    <xf numFmtId="178" fontId="4" fillId="34" borderId="15" xfId="695" applyNumberFormat="1" applyFont="1" applyFill="1" applyBorder="1"/>
    <xf numFmtId="178" fontId="0" fillId="0" borderId="0" xfId="1911" applyNumberFormat="1" applyFont="1" applyBorder="1" applyProtection="1"/>
    <xf numFmtId="0" fontId="43" fillId="35" borderId="13" xfId="1077" applyFont="1" applyFill="1" applyBorder="1" applyAlignment="1">
      <alignment vertical="center" wrapText="1"/>
    </xf>
    <xf numFmtId="0" fontId="43" fillId="35" borderId="12" xfId="963" applyFont="1" applyFill="1" applyBorder="1" applyAlignment="1">
      <alignment horizontal="center" wrapText="1"/>
    </xf>
    <xf numFmtId="0" fontId="43" fillId="35" borderId="14" xfId="963" applyFont="1" applyFill="1" applyBorder="1" applyAlignment="1">
      <alignment horizontal="center" vertical="center"/>
    </xf>
    <xf numFmtId="0" fontId="7" fillId="36" borderId="16" xfId="963" applyFont="1" applyFill="1" applyBorder="1"/>
    <xf numFmtId="0" fontId="7" fillId="36" borderId="16" xfId="963" applyFont="1" applyFill="1" applyBorder="1" applyAlignment="1">
      <alignment horizontal="left" indent="2"/>
    </xf>
    <xf numFmtId="0" fontId="40" fillId="36" borderId="2" xfId="963" applyFont="1" applyFill="1" applyBorder="1" applyAlignment="1">
      <alignment horizontal="left" indent="2"/>
    </xf>
    <xf numFmtId="178" fontId="40" fillId="36" borderId="2" xfId="695" applyNumberFormat="1" applyFont="1" applyFill="1" applyBorder="1"/>
    <xf numFmtId="0" fontId="48" fillId="35" borderId="13" xfId="1077" applyFont="1" applyFill="1" applyBorder="1" applyAlignment="1">
      <alignment vertical="center" wrapText="1"/>
    </xf>
    <xf numFmtId="0" fontId="48" fillId="35" borderId="12" xfId="963" applyFont="1" applyFill="1" applyBorder="1" applyAlignment="1">
      <alignment horizontal="center" wrapText="1"/>
    </xf>
    <xf numFmtId="0" fontId="48" fillId="35" borderId="14" xfId="963" applyFont="1" applyFill="1" applyBorder="1" applyAlignment="1">
      <alignment horizontal="center" vertical="center"/>
    </xf>
    <xf numFmtId="178" fontId="7" fillId="36" borderId="16" xfId="963" applyNumberFormat="1" applyFont="1" applyFill="1" applyBorder="1"/>
    <xf numFmtId="178" fontId="7" fillId="36" borderId="16" xfId="695" applyNumberFormat="1" applyFont="1" applyFill="1" applyBorder="1"/>
    <xf numFmtId="178" fontId="6" fillId="34" borderId="0" xfId="1911" applyNumberFormat="1" applyFont="1" applyFill="1"/>
    <xf numFmtId="178" fontId="0" fillId="0" borderId="0" xfId="1911" applyNumberFormat="1" applyFont="1" applyProtection="1"/>
    <xf numFmtId="178" fontId="39" fillId="34" borderId="0" xfId="963" applyNumberFormat="1" applyFont="1" applyFill="1" applyAlignment="1" applyProtection="1">
      <alignment horizontal="center"/>
      <protection locked="0"/>
    </xf>
    <xf numFmtId="178" fontId="6" fillId="34" borderId="0" xfId="963" applyNumberFormat="1" applyFont="1" applyFill="1"/>
    <xf numFmtId="0" fontId="49" fillId="34" borderId="0" xfId="967" applyFont="1" applyFill="1" applyAlignment="1">
      <alignment vertical="center"/>
    </xf>
    <xf numFmtId="178" fontId="4" fillId="34" borderId="17" xfId="695" applyNumberFormat="1" applyFont="1" applyFill="1" applyBorder="1"/>
    <xf numFmtId="178" fontId="7" fillId="34" borderId="17" xfId="695" applyNumberFormat="1" applyFont="1" applyFill="1" applyBorder="1"/>
    <xf numFmtId="0" fontId="50" fillId="0" borderId="0" xfId="1077" applyFont="1"/>
    <xf numFmtId="0" fontId="44" fillId="0" borderId="17" xfId="1077" applyFont="1" applyBorder="1" applyAlignment="1">
      <alignment horizontal="left" indent="4"/>
    </xf>
    <xf numFmtId="49" fontId="47" fillId="34" borderId="0" xfId="963" applyNumberFormat="1" applyFont="1" applyFill="1" applyAlignment="1">
      <alignment horizontal="left" vertical="top" wrapText="1"/>
    </xf>
    <xf numFmtId="0" fontId="47" fillId="34" borderId="0" xfId="963" applyFont="1" applyFill="1" applyAlignment="1">
      <alignment horizontal="left" vertical="center"/>
    </xf>
    <xf numFmtId="0" fontId="51" fillId="34" borderId="0" xfId="963" applyFont="1" applyFill="1" applyAlignment="1">
      <alignment horizontal="center" vertical="center"/>
    </xf>
    <xf numFmtId="0" fontId="44" fillId="34" borderId="0" xfId="963" applyFont="1" applyFill="1" applyAlignment="1">
      <alignment horizontal="center" vertical="center"/>
    </xf>
    <xf numFmtId="0" fontId="51" fillId="37" borderId="0" xfId="963" applyFont="1" applyFill="1" applyAlignment="1">
      <alignment horizontal="left"/>
    </xf>
    <xf numFmtId="178" fontId="51" fillId="37" borderId="0" xfId="695" applyNumberFormat="1" applyFont="1" applyFill="1" applyBorder="1"/>
    <xf numFmtId="0" fontId="52" fillId="37" borderId="2" xfId="963" applyFont="1" applyFill="1" applyBorder="1" applyAlignment="1">
      <alignment horizontal="left"/>
    </xf>
    <xf numFmtId="178" fontId="52" fillId="37" borderId="2" xfId="695" applyNumberFormat="1" applyFont="1" applyFill="1" applyBorder="1"/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234949</xdr:colOff>
      <xdr:row>1</xdr:row>
      <xdr:rowOff>177059</xdr:rowOff>
    </xdr:from>
    <xdr:to>
      <xdr:col>9</xdr:col>
      <xdr:colOff>295941</xdr:colOff>
      <xdr:row>6</xdr:row>
      <xdr:rowOff>60946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72538" y="369827"/>
          <a:ext cx="832063" cy="847726"/>
        </a:xfrm>
        <a:prstGeom prst="rect">
          <a:avLst/>
        </a:prstGeom>
      </xdr:spPr>
    </xdr:pic>
    <xdr:clientData/>
  </xdr:twoCellAnchor>
  <xdr:twoCellAnchor editAs="oneCell">
    <xdr:from>
      <xdr:col>3</xdr:col>
      <xdr:colOff>179917</xdr:colOff>
      <xdr:row>0</xdr:row>
      <xdr:rowOff>95250</xdr:rowOff>
    </xdr:from>
    <xdr:to>
      <xdr:col>4</xdr:col>
      <xdr:colOff>525547</xdr:colOff>
      <xdr:row>6</xdr:row>
      <xdr:rowOff>128880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1CB86-2FB2-46A7-BB66-543E10E4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97917" y="95250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216677</xdr:colOff>
      <xdr:row>1</xdr:row>
      <xdr:rowOff>142381</xdr:rowOff>
    </xdr:from>
    <xdr:to>
      <xdr:col>10</xdr:col>
      <xdr:colOff>253123</xdr:colOff>
      <xdr:row>6</xdr:row>
      <xdr:rowOff>67753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06589" y="332881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3</xdr:col>
      <xdr:colOff>108323</xdr:colOff>
      <xdr:row>0</xdr:row>
      <xdr:rowOff>117662</xdr:rowOff>
    </xdr:from>
    <xdr:to>
      <xdr:col>4</xdr:col>
      <xdr:colOff>661261</xdr:colOff>
      <xdr:row>6</xdr:row>
      <xdr:rowOff>151292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875DA8-6E07-45AD-9EC2-69A6A613A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6990" y="117662"/>
          <a:ext cx="1367855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90" zoomScaleNormal="90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4" style="17" customWidth="1"/>
    <col min="3" max="3" width="60.85546875" style="5" customWidth="1"/>
    <col min="4" max="4" width="15.42578125" style="2" bestFit="1" customWidth="1"/>
    <col min="5" max="5" width="17.28515625" style="2" bestFit="1" customWidth="1"/>
    <col min="6" max="6" width="15" style="2" bestFit="1" customWidth="1"/>
    <col min="7" max="10" width="5.85546875" style="2" bestFit="1" customWidth="1"/>
    <col min="11" max="11" width="8" style="2" bestFit="1" customWidth="1"/>
    <col min="12" max="12" width="11.7109375" style="2" bestFit="1" customWidth="1"/>
    <col min="13" max="13" width="8.7109375" style="2" bestFit="1" customWidth="1"/>
    <col min="14" max="15" width="10.85546875" style="2" bestFit="1" customWidth="1"/>
    <col min="16" max="16" width="17.28515625" style="2" bestFit="1" customWidth="1"/>
    <col min="17" max="16384" width="9.140625" style="5"/>
  </cols>
  <sheetData>
    <row r="1" spans="2:18" s="2" customFormat="1">
      <c r="B1" s="15"/>
    </row>
    <row r="2" spans="2:18" s="2" customFormat="1">
      <c r="B2" s="15"/>
    </row>
    <row r="3" spans="2:18" s="2" customFormat="1">
      <c r="B3" s="15"/>
    </row>
    <row r="4" spans="2:18" s="2" customFormat="1">
      <c r="B4" s="15"/>
    </row>
    <row r="5" spans="2:18" s="2" customFormat="1">
      <c r="B5" s="15"/>
    </row>
    <row r="6" spans="2:18" s="2" customFormat="1">
      <c r="B6" s="15"/>
    </row>
    <row r="7" spans="2:18" s="2" customFormat="1">
      <c r="B7" s="15"/>
    </row>
    <row r="8" spans="2:18" s="2" customFormat="1">
      <c r="B8" s="15"/>
      <c r="C8" s="60" t="s">
        <v>51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2:18" s="3" customFormat="1">
      <c r="B9" s="18"/>
      <c r="C9" s="60" t="s">
        <v>65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2:18" s="3" customFormat="1">
      <c r="B10" s="18"/>
      <c r="C10" s="60" t="s">
        <v>59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2:18" s="3" customFormat="1" ht="6.75" customHeight="1">
      <c r="B11" s="1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8" s="3" customFormat="1" ht="18" customHeight="1">
      <c r="B12" s="16"/>
      <c r="C12" s="60" t="s">
        <v>64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2:18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2:18" s="3" customFormat="1" ht="6.75" customHeight="1">
      <c r="B14" s="19"/>
    </row>
    <row r="15" spans="2:18" s="2" customFormat="1">
      <c r="B15" s="20"/>
      <c r="C15" s="37" t="s">
        <v>29</v>
      </c>
      <c r="D15" s="38" t="s">
        <v>26</v>
      </c>
      <c r="E15" s="38" t="s">
        <v>27</v>
      </c>
      <c r="F15" s="38" t="s">
        <v>28</v>
      </c>
      <c r="G15" s="38" t="s">
        <v>43</v>
      </c>
      <c r="H15" s="38" t="s">
        <v>55</v>
      </c>
      <c r="I15" s="38" t="s">
        <v>56</v>
      </c>
      <c r="J15" s="38" t="s">
        <v>44</v>
      </c>
      <c r="K15" s="38" t="s">
        <v>45</v>
      </c>
      <c r="L15" s="38" t="s">
        <v>57</v>
      </c>
      <c r="M15" s="38" t="s">
        <v>46</v>
      </c>
      <c r="N15" s="38" t="s">
        <v>47</v>
      </c>
      <c r="O15" s="38" t="s">
        <v>48</v>
      </c>
      <c r="P15" s="39" t="s">
        <v>25</v>
      </c>
    </row>
    <row r="16" spans="2:18" s="2" customFormat="1">
      <c r="B16" s="15"/>
      <c r="C16" s="40" t="s">
        <v>25</v>
      </c>
      <c r="D16" s="47">
        <f>D17+D35</f>
        <v>917268861.80200005</v>
      </c>
      <c r="E16" s="47">
        <f t="shared" ref="E16:O16" si="0">E17+E35</f>
        <v>168801163500</v>
      </c>
      <c r="F16" s="47">
        <f t="shared" si="0"/>
        <v>3776283504.2080002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0</v>
      </c>
      <c r="N16" s="47">
        <f t="shared" si="0"/>
        <v>0</v>
      </c>
      <c r="O16" s="47">
        <f t="shared" si="0"/>
        <v>0</v>
      </c>
      <c r="P16" s="47">
        <f>+P17+P35</f>
        <v>173494715866.01001</v>
      </c>
      <c r="Q16" s="52"/>
      <c r="R16" s="52"/>
    </row>
    <row r="17" spans="2:18" s="2" customFormat="1">
      <c r="B17" s="15"/>
      <c r="C17" s="41" t="s">
        <v>30</v>
      </c>
      <c r="D17" s="48">
        <f>D19+D28+D32+D33</f>
        <v>880928969.32700002</v>
      </c>
      <c r="E17" s="48">
        <f t="shared" ref="E17:O17" si="1">E19+E28+E32+E33</f>
        <v>152738500</v>
      </c>
      <c r="F17" s="48">
        <f t="shared" si="1"/>
        <v>3018748262.4160004</v>
      </c>
      <c r="G17" s="48">
        <f t="shared" si="1"/>
        <v>0</v>
      </c>
      <c r="H17" s="48">
        <f t="shared" si="1"/>
        <v>0</v>
      </c>
      <c r="I17" s="48">
        <f t="shared" si="1"/>
        <v>0</v>
      </c>
      <c r="J17" s="48">
        <f t="shared" si="1"/>
        <v>0</v>
      </c>
      <c r="K17" s="48">
        <f t="shared" si="1"/>
        <v>0</v>
      </c>
      <c r="L17" s="48">
        <f t="shared" si="1"/>
        <v>0</v>
      </c>
      <c r="M17" s="48">
        <f t="shared" si="1"/>
        <v>0</v>
      </c>
      <c r="N17" s="48">
        <f t="shared" si="1"/>
        <v>0</v>
      </c>
      <c r="O17" s="48">
        <f t="shared" si="1"/>
        <v>0</v>
      </c>
      <c r="P17" s="48">
        <f t="shared" ref="P17" si="2">+P19+P28+P32+P33</f>
        <v>4052415731.7430005</v>
      </c>
      <c r="Q17" s="52"/>
      <c r="R17" s="52"/>
    </row>
    <row r="18" spans="2:18" s="2" customFormat="1">
      <c r="B18" s="15"/>
      <c r="C18" s="42" t="s">
        <v>35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51" si="3">SUM(D18:O18)</f>
        <v>0</v>
      </c>
      <c r="Q18" s="52"/>
      <c r="R18" s="52"/>
    </row>
    <row r="19" spans="2:18" s="2" customFormat="1">
      <c r="B19" s="15"/>
      <c r="C19" s="22" t="s">
        <v>31</v>
      </c>
      <c r="D19" s="28">
        <f>SUM(D20:D26)</f>
        <v>751658400</v>
      </c>
      <c r="E19" s="28">
        <f t="shared" ref="E19" si="4">SUM(E20:E26)</f>
        <v>152738500</v>
      </c>
      <c r="F19" s="28">
        <f t="shared" ref="F19:O19" si="5">SUM(F20:F26)</f>
        <v>3018748262.4160004</v>
      </c>
      <c r="G19" s="28">
        <f t="shared" si="5"/>
        <v>0</v>
      </c>
      <c r="H19" s="28">
        <f t="shared" si="5"/>
        <v>0</v>
      </c>
      <c r="I19" s="28">
        <f t="shared" si="5"/>
        <v>0</v>
      </c>
      <c r="J19" s="28">
        <f t="shared" si="5"/>
        <v>0</v>
      </c>
      <c r="K19" s="28">
        <f t="shared" si="5"/>
        <v>0</v>
      </c>
      <c r="L19" s="28">
        <f t="shared" si="5"/>
        <v>0</v>
      </c>
      <c r="M19" s="28">
        <f t="shared" si="5"/>
        <v>0</v>
      </c>
      <c r="N19" s="28">
        <f t="shared" si="5"/>
        <v>0</v>
      </c>
      <c r="O19" s="28">
        <f t="shared" si="5"/>
        <v>0</v>
      </c>
      <c r="P19" s="28">
        <f t="shared" ref="P19" si="6">SUM(P20:P26)</f>
        <v>3923145162.4160004</v>
      </c>
      <c r="Q19" s="52"/>
      <c r="R19" s="52"/>
    </row>
    <row r="20" spans="2:18" s="2" customFormat="1">
      <c r="B20" s="15"/>
      <c r="C20" s="23" t="s">
        <v>38</v>
      </c>
      <c r="D20" s="29">
        <v>0</v>
      </c>
      <c r="E20" s="28">
        <v>0</v>
      </c>
      <c r="F20" s="28">
        <v>0</v>
      </c>
      <c r="G20" s="29">
        <v>0</v>
      </c>
      <c r="H20" s="29">
        <v>0</v>
      </c>
      <c r="I20" s="29">
        <v>0</v>
      </c>
      <c r="J20" s="29">
        <v>0</v>
      </c>
      <c r="K20" s="28">
        <v>0</v>
      </c>
      <c r="L20" s="29">
        <v>0</v>
      </c>
      <c r="M20" s="49">
        <v>0</v>
      </c>
      <c r="N20" s="49">
        <v>0</v>
      </c>
      <c r="O20" s="29">
        <v>0</v>
      </c>
      <c r="P20" s="29">
        <f t="shared" si="3"/>
        <v>0</v>
      </c>
      <c r="Q20" s="52"/>
      <c r="R20" s="52"/>
    </row>
    <row r="21" spans="2:18" s="2" customFormat="1">
      <c r="B21" s="15"/>
      <c r="C21" s="23" t="s">
        <v>39</v>
      </c>
      <c r="D21" s="29">
        <v>751658400</v>
      </c>
      <c r="E21" s="29">
        <v>152738500</v>
      </c>
      <c r="F21" s="29">
        <v>2915958924.9710002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50">
        <v>0</v>
      </c>
      <c r="N21" s="29">
        <v>0</v>
      </c>
      <c r="O21" s="29">
        <v>0</v>
      </c>
      <c r="P21" s="29">
        <f t="shared" si="3"/>
        <v>3820355824.9710002</v>
      </c>
      <c r="Q21" s="52"/>
      <c r="R21" s="52"/>
    </row>
    <row r="22" spans="2:18" s="2" customFormat="1">
      <c r="B22" s="15"/>
      <c r="C22" s="23" t="s">
        <v>40</v>
      </c>
      <c r="D22" s="29">
        <v>0</v>
      </c>
      <c r="E22" s="29">
        <v>0</v>
      </c>
      <c r="F22" s="29">
        <v>102789337.44499999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3"/>
        <v>102789337.44499999</v>
      </c>
      <c r="Q22" s="52"/>
      <c r="R22" s="52"/>
    </row>
    <row r="23" spans="2:18" s="2" customFormat="1">
      <c r="B23" s="15"/>
      <c r="C23" s="23" t="s">
        <v>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9">
        <v>0</v>
      </c>
      <c r="K23" s="28">
        <v>0</v>
      </c>
      <c r="L23" s="28">
        <v>0</v>
      </c>
      <c r="M23" s="28">
        <v>0</v>
      </c>
      <c r="N23" s="28">
        <v>0</v>
      </c>
      <c r="O23" s="29">
        <v>0</v>
      </c>
      <c r="P23" s="29">
        <f t="shared" si="3"/>
        <v>0</v>
      </c>
      <c r="Q23" s="52"/>
      <c r="R23" s="52"/>
    </row>
    <row r="24" spans="2:18" s="2" customFormat="1">
      <c r="B24" s="15"/>
      <c r="C24" s="23" t="s">
        <v>24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f t="shared" si="3"/>
        <v>0</v>
      </c>
      <c r="Q24" s="52"/>
      <c r="R24" s="52"/>
    </row>
    <row r="25" spans="2:18" s="2" customFormat="1"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3"/>
        <v>0</v>
      </c>
      <c r="Q25" s="52"/>
      <c r="R25" s="52"/>
    </row>
    <row r="26" spans="2:18" s="2" customFormat="1">
      <c r="B26" s="15"/>
      <c r="C26" s="23" t="s">
        <v>41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3"/>
        <v>0</v>
      </c>
      <c r="Q26" s="52"/>
      <c r="R26" s="52"/>
    </row>
    <row r="27" spans="2:18" s="2" customFormat="1"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2"/>
      <c r="R27" s="52"/>
    </row>
    <row r="28" spans="2:18" s="2" customFormat="1">
      <c r="B28" s="15"/>
      <c r="C28" s="22" t="s">
        <v>52</v>
      </c>
      <c r="D28" s="28">
        <f>SUM(D29:D30)</f>
        <v>129270569.32699999</v>
      </c>
      <c r="E28" s="28">
        <f t="shared" ref="E28" si="7">SUM(E29:E30)</f>
        <v>0</v>
      </c>
      <c r="F28" s="28">
        <f t="shared" ref="F28:O28" si="8">SUM(F29:F30)</f>
        <v>0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si="8"/>
        <v>0</v>
      </c>
      <c r="P28" s="28">
        <f t="shared" ref="P28" si="9">+P29+P30</f>
        <v>129270569.32699999</v>
      </c>
      <c r="Q28" s="52"/>
      <c r="R28" s="52"/>
    </row>
    <row r="29" spans="2:18" s="2" customFormat="1">
      <c r="B29" s="15"/>
      <c r="C29" s="23" t="s">
        <v>54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3"/>
        <v>0</v>
      </c>
      <c r="Q29" s="52"/>
      <c r="R29" s="52"/>
    </row>
    <row r="30" spans="2:18" s="2" customFormat="1">
      <c r="B30" s="15"/>
      <c r="C30" s="23" t="s">
        <v>42</v>
      </c>
      <c r="D30" s="29">
        <v>129270569.32699999</v>
      </c>
      <c r="E30" s="28">
        <v>0</v>
      </c>
      <c r="F30" s="28">
        <v>0</v>
      </c>
      <c r="G30" s="28">
        <v>0</v>
      </c>
      <c r="H30" s="29">
        <v>0</v>
      </c>
      <c r="I30" s="29">
        <v>0</v>
      </c>
      <c r="J30" s="29">
        <v>0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3"/>
        <v>129270569.32699999</v>
      </c>
      <c r="Q30" s="52"/>
      <c r="R30" s="52"/>
    </row>
    <row r="31" spans="2:18" s="2" customFormat="1"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52"/>
      <c r="R31" s="52"/>
    </row>
    <row r="32" spans="2:18" s="2" customFormat="1"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f>SUM(D32:O32)</f>
        <v>0</v>
      </c>
      <c r="Q32" s="52"/>
      <c r="R32" s="52"/>
    </row>
    <row r="33" spans="2:18" s="2" customFormat="1"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>SUM(D33:O33)</f>
        <v>0</v>
      </c>
      <c r="Q33" s="52"/>
      <c r="R33" s="52"/>
    </row>
    <row r="34" spans="2:18" s="2" customFormat="1"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52"/>
      <c r="R34" s="52"/>
    </row>
    <row r="35" spans="2:18" s="2" customFormat="1">
      <c r="B35" s="15"/>
      <c r="C35" s="62" t="s">
        <v>36</v>
      </c>
      <c r="D35" s="63">
        <f>D37+D46+D50+D51</f>
        <v>36339892.475000001</v>
      </c>
      <c r="E35" s="63">
        <f t="shared" ref="E35:O35" si="10">E37+E46+E50+E51</f>
        <v>168648425000</v>
      </c>
      <c r="F35" s="63">
        <f t="shared" si="10"/>
        <v>757535241.79200006</v>
      </c>
      <c r="G35" s="63">
        <f t="shared" si="10"/>
        <v>0</v>
      </c>
      <c r="H35" s="63">
        <f t="shared" si="10"/>
        <v>0</v>
      </c>
      <c r="I35" s="63">
        <f t="shared" si="10"/>
        <v>0</v>
      </c>
      <c r="J35" s="63">
        <f t="shared" si="10"/>
        <v>0</v>
      </c>
      <c r="K35" s="63">
        <f t="shared" si="10"/>
        <v>0</v>
      </c>
      <c r="L35" s="63">
        <f t="shared" si="10"/>
        <v>0</v>
      </c>
      <c r="M35" s="63">
        <f t="shared" si="10"/>
        <v>0</v>
      </c>
      <c r="N35" s="63">
        <f t="shared" si="10"/>
        <v>0</v>
      </c>
      <c r="O35" s="63">
        <f t="shared" si="10"/>
        <v>0</v>
      </c>
      <c r="P35" s="63">
        <f t="shared" ref="P35" si="11">+P37+P46+P50+P51</f>
        <v>169442300134.267</v>
      </c>
      <c r="Q35" s="52"/>
      <c r="R35" s="52"/>
    </row>
    <row r="36" spans="2:18" s="2" customFormat="1">
      <c r="B36" s="15"/>
      <c r="C36" s="64" t="s">
        <v>35</v>
      </c>
      <c r="D36" s="65">
        <v>36339892.475000001</v>
      </c>
      <c r="E36" s="65">
        <v>139134950.63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f t="shared" si="3"/>
        <v>175474843.10499999</v>
      </c>
      <c r="Q36" s="52"/>
      <c r="R36" s="52"/>
    </row>
    <row r="37" spans="2:18" s="2" customFormat="1">
      <c r="B37" s="15"/>
      <c r="C37" s="22" t="s">
        <v>31</v>
      </c>
      <c r="D37" s="28">
        <f>SUM(D38:D44)</f>
        <v>36339892.475000001</v>
      </c>
      <c r="E37" s="28">
        <f t="shared" ref="E37" si="12">SUM(E38:E44)</f>
        <v>0</v>
      </c>
      <c r="F37" s="28">
        <f t="shared" ref="F37:O37" si="13">SUM(F38:F44)</f>
        <v>757535241.79200006</v>
      </c>
      <c r="G37" s="28">
        <f t="shared" si="13"/>
        <v>0</v>
      </c>
      <c r="H37" s="28">
        <f t="shared" si="13"/>
        <v>0</v>
      </c>
      <c r="I37" s="28">
        <f t="shared" si="13"/>
        <v>0</v>
      </c>
      <c r="J37" s="28">
        <f t="shared" si="13"/>
        <v>0</v>
      </c>
      <c r="K37" s="28">
        <f t="shared" si="13"/>
        <v>0</v>
      </c>
      <c r="L37" s="28">
        <f t="shared" si="13"/>
        <v>0</v>
      </c>
      <c r="M37" s="28">
        <f t="shared" si="13"/>
        <v>0</v>
      </c>
      <c r="N37" s="28">
        <f t="shared" si="13"/>
        <v>0</v>
      </c>
      <c r="O37" s="28">
        <f t="shared" si="13"/>
        <v>0</v>
      </c>
      <c r="P37" s="28">
        <f t="shared" ref="P37" si="14">SUM(P38:P44)</f>
        <v>793875134.26700008</v>
      </c>
      <c r="Q37" s="52"/>
      <c r="R37" s="52"/>
    </row>
    <row r="38" spans="2:18" s="2" customFormat="1"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3"/>
        <v>0</v>
      </c>
      <c r="Q38" s="52"/>
      <c r="R38" s="52"/>
    </row>
    <row r="39" spans="2:18" s="2" customFormat="1">
      <c r="B39" s="15"/>
      <c r="C39" s="23" t="s">
        <v>39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3"/>
        <v>0</v>
      </c>
      <c r="Q39" s="52"/>
      <c r="R39" s="52"/>
    </row>
    <row r="40" spans="2:18" s="2" customFormat="1">
      <c r="B40" s="15"/>
      <c r="C40" s="23" t="s">
        <v>40</v>
      </c>
      <c r="D40" s="29">
        <v>36339892.475000001</v>
      </c>
      <c r="E40" s="29">
        <v>0</v>
      </c>
      <c r="F40" s="29">
        <v>757535241.79200006</v>
      </c>
      <c r="G40" s="29">
        <v>0</v>
      </c>
      <c r="H40" s="29">
        <v>0</v>
      </c>
      <c r="I40" s="29">
        <v>0</v>
      </c>
      <c r="J40" s="32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3"/>
        <v>793875134.26700008</v>
      </c>
      <c r="Q40" s="52"/>
      <c r="R40" s="52"/>
    </row>
    <row r="41" spans="2:18" s="2" customFormat="1"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3"/>
        <v>0</v>
      </c>
      <c r="Q41" s="52"/>
      <c r="R41" s="52"/>
    </row>
    <row r="42" spans="2:18" s="2" customFormat="1"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3"/>
        <v>0</v>
      </c>
      <c r="Q42" s="52"/>
      <c r="R42" s="52"/>
    </row>
    <row r="43" spans="2:18" s="2" customFormat="1"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3"/>
        <v>0</v>
      </c>
      <c r="Q43" s="52"/>
      <c r="R43" s="52"/>
    </row>
    <row r="44" spans="2:18" s="2" customFormat="1"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3"/>
        <v>0</v>
      </c>
      <c r="Q44" s="52"/>
      <c r="R44" s="52"/>
    </row>
    <row r="45" spans="2:18" s="2" customFormat="1"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2"/>
      <c r="R45" s="52"/>
    </row>
    <row r="46" spans="2:18" s="2" customFormat="1">
      <c r="B46" s="15"/>
      <c r="C46" s="22" t="s">
        <v>52</v>
      </c>
      <c r="D46" s="28">
        <f>SUM(D47:D48)</f>
        <v>0</v>
      </c>
      <c r="E46" s="28">
        <f t="shared" ref="E46:O46" si="15">SUM(E47:E48)</f>
        <v>0</v>
      </c>
      <c r="F46" s="28">
        <f t="shared" si="15"/>
        <v>0</v>
      </c>
      <c r="G46" s="28">
        <f t="shared" si="15"/>
        <v>0</v>
      </c>
      <c r="H46" s="28">
        <f t="shared" si="15"/>
        <v>0</v>
      </c>
      <c r="I46" s="28">
        <f t="shared" si="15"/>
        <v>0</v>
      </c>
      <c r="J46" s="28">
        <f t="shared" si="15"/>
        <v>0</v>
      </c>
      <c r="K46" s="28">
        <f t="shared" si="15"/>
        <v>0</v>
      </c>
      <c r="L46" s="28">
        <f t="shared" si="15"/>
        <v>0</v>
      </c>
      <c r="M46" s="28">
        <f t="shared" si="15"/>
        <v>0</v>
      </c>
      <c r="N46" s="28">
        <f t="shared" si="15"/>
        <v>0</v>
      </c>
      <c r="O46" s="28">
        <f t="shared" si="15"/>
        <v>0</v>
      </c>
      <c r="P46" s="28">
        <f t="shared" ref="P46" si="16">+P47+P48</f>
        <v>0</v>
      </c>
      <c r="Q46" s="52"/>
      <c r="R46" s="52"/>
    </row>
    <row r="47" spans="2:18" s="2" customFormat="1"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3"/>
        <v>0</v>
      </c>
      <c r="Q47" s="52"/>
      <c r="R47" s="52"/>
    </row>
    <row r="48" spans="2:18" s="2" customFormat="1"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2"/>
      <c r="R48" s="52"/>
    </row>
    <row r="49" spans="2:18" s="2" customFormat="1"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>SUM(D49:O49)</f>
        <v>0</v>
      </c>
      <c r="Q49" s="52"/>
      <c r="R49" s="52"/>
    </row>
    <row r="50" spans="2:18" s="2" customFormat="1">
      <c r="B50" s="15"/>
      <c r="C50" s="22" t="s">
        <v>33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0</v>
      </c>
      <c r="Q50" s="52"/>
      <c r="R50" s="52"/>
    </row>
    <row r="51" spans="2:18" s="2" customFormat="1" ht="15.75" thickBot="1">
      <c r="B51" s="15"/>
      <c r="C51" s="27" t="s">
        <v>34</v>
      </c>
      <c r="D51" s="35">
        <v>0</v>
      </c>
      <c r="E51" s="35">
        <v>168648425000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 t="shared" si="3"/>
        <v>168648425000</v>
      </c>
      <c r="Q51" s="52"/>
      <c r="R51" s="52"/>
    </row>
    <row r="52" spans="2:18" s="2" customFormat="1" ht="15.75" thickTop="1">
      <c r="B52" s="15"/>
      <c r="C52" s="57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5"/>
      <c r="Q52" s="52"/>
      <c r="R52" s="52"/>
    </row>
    <row r="53" spans="2:18" s="2" customFormat="1">
      <c r="B53" s="15"/>
      <c r="C53" s="56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2"/>
      <c r="R53" s="52"/>
    </row>
    <row r="54" spans="2:18" s="2" customFormat="1">
      <c r="B54" s="15"/>
      <c r="C54" s="59" t="s">
        <v>58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2:18" s="2" customFormat="1" ht="15" customHeight="1">
      <c r="B55" s="15"/>
      <c r="C55" s="58" t="s">
        <v>63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2:18" s="2" customFormat="1" ht="15" customHeight="1">
      <c r="B56" s="15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2:18" s="2" customFormat="1">
      <c r="B57" s="15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</row>
    <row r="58" spans="2:18" s="2" customFormat="1">
      <c r="B58" s="15"/>
      <c r="F58" s="34"/>
    </row>
    <row r="59" spans="2:18" s="2" customFormat="1">
      <c r="B59" s="15"/>
    </row>
    <row r="60" spans="2:18" s="2" customFormat="1">
      <c r="B60" s="15"/>
    </row>
    <row r="61" spans="2:18" s="2" customFormat="1">
      <c r="B61" s="15"/>
    </row>
    <row r="62" spans="2:18" s="2" customFormat="1">
      <c r="B62" s="15"/>
    </row>
    <row r="63" spans="2:18" s="2" customFormat="1">
      <c r="B63" s="15"/>
    </row>
    <row r="64" spans="2:18" s="2" customFormat="1">
      <c r="B64" s="15"/>
    </row>
    <row r="65" spans="2:96" s="2" customFormat="1">
      <c r="B65" s="15"/>
    </row>
    <row r="66" spans="2:96" s="2" customFormat="1">
      <c r="B66" s="15"/>
    </row>
    <row r="67" spans="2:96" s="2" customFormat="1">
      <c r="B67" s="15"/>
    </row>
    <row r="68" spans="2:96" s="2" customFormat="1">
      <c r="B68" s="15"/>
    </row>
    <row r="69" spans="2:96" s="2" customFormat="1">
      <c r="B69" s="15"/>
    </row>
    <row r="70" spans="2:96" s="2" customFormat="1">
      <c r="B70" s="15"/>
    </row>
    <row r="71" spans="2:96" s="2" customFormat="1">
      <c r="B71" s="15"/>
    </row>
    <row r="72" spans="2:96" s="2" customFormat="1">
      <c r="B72" s="15"/>
    </row>
    <row r="73" spans="2:96" s="2" customFormat="1">
      <c r="B73" s="1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</row>
    <row r="74" spans="2:96" s="2" customFormat="1">
      <c r="B74" s="17"/>
      <c r="C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</row>
    <row r="75" spans="2:96" s="2" customFormat="1">
      <c r="B75" s="17"/>
      <c r="C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</row>
    <row r="76" spans="2:96" s="2" customFormat="1">
      <c r="B76" s="17"/>
      <c r="C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</row>
    <row r="77" spans="2:96" s="2" customFormat="1">
      <c r="B77" s="17"/>
      <c r="C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</row>
    <row r="78" spans="2:96" s="2" customFormat="1">
      <c r="B78" s="17"/>
      <c r="C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2:96" s="2" customFormat="1">
      <c r="B79" s="17"/>
      <c r="C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</row>
    <row r="80" spans="2:96" s="2" customFormat="1">
      <c r="B80" s="17"/>
      <c r="C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</row>
    <row r="81" spans="2:96" s="2" customFormat="1">
      <c r="B81" s="17"/>
      <c r="C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2:96" s="2" customFormat="1">
      <c r="B82" s="17"/>
      <c r="C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2:96" s="2" customFormat="1">
      <c r="B83" s="17"/>
      <c r="C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2:96" s="2" customFormat="1">
      <c r="B84" s="17"/>
      <c r="C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2:96" s="2" customFormat="1">
      <c r="B85" s="17"/>
      <c r="C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2:96" s="2" customFormat="1">
      <c r="B86" s="17"/>
      <c r="C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2:96" s="2" customFormat="1">
      <c r="B87" s="17"/>
      <c r="C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2:96" s="2" customFormat="1">
      <c r="B88" s="17"/>
      <c r="C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2:96" s="2" customFormat="1">
      <c r="B89" s="17"/>
      <c r="C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2:96" s="2" customFormat="1">
      <c r="B90" s="17"/>
      <c r="C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2:96" s="2" customFormat="1">
      <c r="B91" s="17"/>
      <c r="C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2:96" s="2" customFormat="1">
      <c r="B92" s="17"/>
      <c r="C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2:96" s="2" customFormat="1">
      <c r="B93" s="17"/>
      <c r="C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2:96" s="2" customFormat="1">
      <c r="B94" s="17"/>
      <c r="C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2:96" s="2" customFormat="1">
      <c r="B95" s="17"/>
      <c r="C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2:96" s="2" customFormat="1">
      <c r="B96" s="17"/>
      <c r="C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2:96" s="2" customFormat="1">
      <c r="B97" s="17"/>
      <c r="C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2:96" s="2" customFormat="1">
      <c r="B98" s="17"/>
      <c r="C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2:96" s="2" customFormat="1">
      <c r="B99" s="17"/>
      <c r="C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</row>
    <row r="100" spans="2:96" s="2" customFormat="1">
      <c r="B100" s="17"/>
      <c r="C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</row>
    <row r="101" spans="2:96" s="2" customFormat="1">
      <c r="B101" s="17"/>
      <c r="C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2:96" s="2" customFormat="1">
      <c r="B102" s="17"/>
      <c r="C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2:96" s="2" customFormat="1">
      <c r="B103" s="17"/>
      <c r="C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2:96" s="2" customFormat="1">
      <c r="B104" s="17"/>
      <c r="C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2:96" s="2" customFormat="1">
      <c r="B105" s="17"/>
      <c r="C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2:96" s="2" customFormat="1">
      <c r="B106" s="17"/>
      <c r="C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2:96" s="2" customFormat="1">
      <c r="B107" s="17"/>
      <c r="C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2:96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2:96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2:96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2:96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2:96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2:96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2:96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2:96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2:96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2:96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2:96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2:96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2:96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2:96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2:96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2:96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2:96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2:96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2:96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2:96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2:96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2:96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2:96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2:96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2:96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2:96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2:96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2:96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2:96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2:96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2:96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2:96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2:96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2:96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2:96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2:96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2:96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2:96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2:96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2:96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2:96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2:96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2:96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2:96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2:96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2:96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</row>
    <row r="154" spans="2:96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2:96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2:96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2:96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2:96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2:96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2:96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2:96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2:96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2:96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2:96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</row>
    <row r="165" spans="2:96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</row>
    <row r="166" spans="2:96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</row>
    <row r="167" spans="2:96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</row>
    <row r="168" spans="2:96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</row>
    <row r="169" spans="2:96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</row>
    <row r="170" spans="2:96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</row>
    <row r="171" spans="2:96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</row>
    <row r="172" spans="2:96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</row>
    <row r="173" spans="2:96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</row>
    <row r="174" spans="2:96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</row>
    <row r="175" spans="2:96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2:96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2:96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2:96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2:96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2:96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2:96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2:96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2:96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2:96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2:96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2:96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2:96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2:96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2:96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2:96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</row>
    <row r="191" spans="2:96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</row>
    <row r="192" spans="2:96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</row>
    <row r="193" spans="2:96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</row>
    <row r="194" spans="2:96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</row>
    <row r="195" spans="2:96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</row>
    <row r="196" spans="2:96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</row>
    <row r="197" spans="2:96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</row>
    <row r="198" spans="2:96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</row>
    <row r="199" spans="2:96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</row>
    <row r="200" spans="2:96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</row>
    <row r="201" spans="2:96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</row>
    <row r="202" spans="2:96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</row>
    <row r="203" spans="2:96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</row>
    <row r="204" spans="2:96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2:96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2:96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2:96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2:96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2:96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2:96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2:96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2:96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2:96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2:96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2:96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2:96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2:96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2:96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2:96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2:96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2:96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</row>
    <row r="222" spans="2:96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2:96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2:96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</row>
    <row r="225" spans="2:96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2:96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2:96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2:96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2:96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2:96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2:96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2:96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2:96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2:96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2:96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2:96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2:96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2:96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2:96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2:96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2:96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2:96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2:96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2:96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2:96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2:96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2:96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2:96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2:96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2:96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2:96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2:96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</row>
    <row r="253" spans="2:96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2:96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2:96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2:96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2:96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2:96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2:96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2:96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2:96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2:96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</row>
    <row r="263" spans="2:96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</row>
    <row r="264" spans="2:96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</row>
    <row r="265" spans="2:96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</row>
    <row r="266" spans="2:96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</row>
    <row r="267" spans="2:96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</row>
    <row r="268" spans="2:96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</row>
    <row r="269" spans="2:96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</row>
    <row r="270" spans="2:96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</row>
    <row r="271" spans="2:96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</row>
    <row r="272" spans="2:96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</row>
    <row r="273" spans="2:96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</row>
    <row r="274" spans="2:96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</row>
    <row r="275" spans="2:96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</row>
    <row r="276" spans="2:96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</row>
    <row r="277" spans="2:96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</row>
    <row r="278" spans="2:96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</row>
    <row r="279" spans="2:96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</row>
    <row r="280" spans="2:96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</row>
    <row r="281" spans="2:96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</row>
    <row r="282" spans="2:96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</row>
    <row r="283" spans="2:96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</row>
    <row r="284" spans="2:96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</row>
    <row r="285" spans="2:96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</row>
    <row r="286" spans="2:96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</row>
    <row r="287" spans="2:96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</row>
    <row r="288" spans="2:96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</row>
    <row r="289" spans="2:96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</row>
    <row r="290" spans="2:96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</row>
    <row r="291" spans="2:96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</row>
    <row r="292" spans="2:96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</row>
    <row r="293" spans="2:96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</row>
    <row r="294" spans="2:96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</row>
    <row r="295" spans="2:96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</row>
    <row r="296" spans="2:96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</row>
    <row r="297" spans="2:96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</row>
    <row r="298" spans="2:96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</row>
  </sheetData>
  <mergeCells count="7"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90" zoomScaleNormal="90" workbookViewId="0">
      <selection activeCell="C35" sqref="C35:P36"/>
    </sheetView>
  </sheetViews>
  <sheetFormatPr defaultColWidth="14" defaultRowHeight="15"/>
  <cols>
    <col min="1" max="1" width="2.42578125" style="2" hidden="1" customWidth="1"/>
    <col min="2" max="2" width="3" style="17" customWidth="1"/>
    <col min="3" max="3" width="72.42578125" style="5" bestFit="1" customWidth="1"/>
    <col min="4" max="4" width="12.140625" style="2" bestFit="1" customWidth="1"/>
    <col min="5" max="5" width="15" style="2" bestFit="1" customWidth="1"/>
    <col min="6" max="6" width="12.140625" style="2" bestFit="1" customWidth="1"/>
    <col min="7" max="8" width="5.85546875" style="2" bestFit="1" customWidth="1"/>
    <col min="9" max="9" width="6" style="2" bestFit="1" customWidth="1"/>
    <col min="10" max="10" width="5.85546875" style="2" bestFit="1" customWidth="1"/>
    <col min="11" max="11" width="8" style="2" bestFit="1" customWidth="1"/>
    <col min="12" max="12" width="12.140625" style="2" bestFit="1" customWidth="1"/>
    <col min="13" max="13" width="9.28515625" style="2" bestFit="1" customWidth="1"/>
    <col min="14" max="14" width="11.5703125" style="2" bestFit="1" customWidth="1"/>
    <col min="15" max="15" width="11.42578125" style="2" bestFit="1" customWidth="1"/>
    <col min="16" max="16" width="15" style="2" bestFit="1" customWidth="1"/>
    <col min="17" max="16384" width="14" style="5"/>
  </cols>
  <sheetData>
    <row r="1" spans="1:83" s="2" customFormat="1">
      <c r="B1" s="15"/>
    </row>
    <row r="2" spans="1:83" s="2" customFormat="1">
      <c r="B2" s="15"/>
    </row>
    <row r="3" spans="1:83" s="2" customFormat="1">
      <c r="B3" s="15"/>
    </row>
    <row r="4" spans="1:83" s="2" customFormat="1">
      <c r="B4" s="15"/>
    </row>
    <row r="5" spans="1:83" s="2" customFormat="1">
      <c r="B5" s="15"/>
    </row>
    <row r="6" spans="1:83" s="2" customFormat="1">
      <c r="B6" s="15"/>
    </row>
    <row r="7" spans="1:83" s="2" customFormat="1">
      <c r="B7" s="15"/>
    </row>
    <row r="8" spans="1:83" s="3" customFormat="1">
      <c r="B8" s="18"/>
      <c r="C8" s="60" t="s">
        <v>51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83" s="3" customFormat="1">
      <c r="B9" s="18"/>
      <c r="C9" s="60" t="s">
        <v>65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83" s="3" customFormat="1">
      <c r="B10" s="18"/>
      <c r="C10" s="60" t="s">
        <v>59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1:83" s="3" customFormat="1" ht="7.5" customHeight="1">
      <c r="B11" s="16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83" s="3" customFormat="1">
      <c r="B12" s="18"/>
      <c r="C12" s="60" t="s">
        <v>64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83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83" s="3" customFormat="1" ht="7.5" customHeight="1">
      <c r="B14" s="19"/>
    </row>
    <row r="15" spans="1:83" s="9" customFormat="1" ht="18" customHeight="1">
      <c r="B15" s="17"/>
      <c r="C15" s="44" t="s">
        <v>29</v>
      </c>
      <c r="D15" s="45" t="s">
        <v>26</v>
      </c>
      <c r="E15" s="45" t="s">
        <v>27</v>
      </c>
      <c r="F15" s="45" t="s">
        <v>28</v>
      </c>
      <c r="G15" s="45" t="s">
        <v>43</v>
      </c>
      <c r="H15" s="45" t="s">
        <v>55</v>
      </c>
      <c r="I15" s="45" t="s">
        <v>56</v>
      </c>
      <c r="J15" s="45" t="s">
        <v>49</v>
      </c>
      <c r="K15" s="45" t="s">
        <v>50</v>
      </c>
      <c r="L15" s="45" t="s">
        <v>57</v>
      </c>
      <c r="M15" s="45" t="s">
        <v>46</v>
      </c>
      <c r="N15" s="45" t="s">
        <v>47</v>
      </c>
      <c r="O15" s="45" t="s">
        <v>48</v>
      </c>
      <c r="P15" s="46" t="s">
        <v>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6" customFormat="1">
      <c r="A16" s="2"/>
      <c r="B16" s="15"/>
      <c r="C16" s="40" t="s">
        <v>25</v>
      </c>
      <c r="D16" s="47">
        <f>D17+D35</f>
        <v>14611491.836999999</v>
      </c>
      <c r="E16" s="47">
        <f t="shared" ref="E16:O16" si="0">E17+E35</f>
        <v>2752500000</v>
      </c>
      <c r="F16" s="47">
        <f t="shared" si="0"/>
        <v>63393465.759999998</v>
      </c>
      <c r="G16" s="47">
        <f t="shared" si="0"/>
        <v>0</v>
      </c>
      <c r="H16" s="47">
        <f t="shared" si="0"/>
        <v>0</v>
      </c>
      <c r="I16" s="47">
        <f t="shared" si="0"/>
        <v>0</v>
      </c>
      <c r="J16" s="47">
        <f t="shared" si="0"/>
        <v>0</v>
      </c>
      <c r="K16" s="47">
        <f t="shared" si="0"/>
        <v>0</v>
      </c>
      <c r="L16" s="47">
        <f t="shared" si="0"/>
        <v>0</v>
      </c>
      <c r="M16" s="47">
        <f t="shared" si="0"/>
        <v>0</v>
      </c>
      <c r="N16" s="47">
        <f t="shared" si="0"/>
        <v>0</v>
      </c>
      <c r="O16" s="47">
        <f t="shared" si="0"/>
        <v>0</v>
      </c>
      <c r="P16" s="47">
        <f t="shared" ref="P16" si="1">+P17+P35</f>
        <v>2830504957.5969996</v>
      </c>
      <c r="Q16" s="51"/>
      <c r="R16" s="51"/>
      <c r="S16" s="51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s="4" customFormat="1">
      <c r="A17" s="2"/>
      <c r="B17" s="15"/>
      <c r="C17" s="41" t="s">
        <v>30</v>
      </c>
      <c r="D17" s="48">
        <f>D19+D28+D32+D33</f>
        <v>14039366.836999999</v>
      </c>
      <c r="E17" s="48">
        <f t="shared" ref="E17:O17" si="2">E19+E28+E32+E33</f>
        <v>2500000</v>
      </c>
      <c r="F17" s="48">
        <f t="shared" si="2"/>
        <v>50832525.369999997</v>
      </c>
      <c r="G17" s="48">
        <f t="shared" si="2"/>
        <v>0</v>
      </c>
      <c r="H17" s="48">
        <f t="shared" si="2"/>
        <v>0</v>
      </c>
      <c r="I17" s="48">
        <f t="shared" si="2"/>
        <v>0</v>
      </c>
      <c r="J17" s="48">
        <f t="shared" si="2"/>
        <v>0</v>
      </c>
      <c r="K17" s="48">
        <f t="shared" si="2"/>
        <v>0</v>
      </c>
      <c r="L17" s="48">
        <f t="shared" si="2"/>
        <v>0</v>
      </c>
      <c r="M17" s="48">
        <f t="shared" si="2"/>
        <v>0</v>
      </c>
      <c r="N17" s="48">
        <f t="shared" si="2"/>
        <v>0</v>
      </c>
      <c r="O17" s="48">
        <f t="shared" si="2"/>
        <v>0</v>
      </c>
      <c r="P17" s="48">
        <f t="shared" ref="P17" si="3">+P19+P28+P32+P33</f>
        <v>67371892.207000002</v>
      </c>
      <c r="Q17" s="51"/>
      <c r="R17" s="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s="4" customFormat="1">
      <c r="A18" s="2"/>
      <c r="B18" s="15"/>
      <c r="C18" s="42" t="s">
        <v>35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44" si="4">SUM(D18:O18)</f>
        <v>0</v>
      </c>
      <c r="Q18" s="51"/>
      <c r="R18" s="5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s="4" customFormat="1">
      <c r="A19" s="2"/>
      <c r="B19" s="15"/>
      <c r="C19" s="22" t="s">
        <v>31</v>
      </c>
      <c r="D19" s="28">
        <f>SUM(D20:D26)</f>
        <v>12000000</v>
      </c>
      <c r="E19" s="28">
        <f t="shared" ref="E19" si="5">SUM(E20:E26)</f>
        <v>2500000</v>
      </c>
      <c r="F19" s="28">
        <f t="shared" ref="F19:O19" si="6">SUM(F20:F26)</f>
        <v>50832525.369999997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8">
        <f t="shared" si="6"/>
        <v>0</v>
      </c>
      <c r="O19" s="28">
        <f t="shared" si="6"/>
        <v>0</v>
      </c>
      <c r="P19" s="28">
        <f t="shared" ref="P19" si="7">SUM(P20:P26)</f>
        <v>65332525.369999997</v>
      </c>
      <c r="Q19" s="51"/>
      <c r="R19" s="5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s="4" customFormat="1">
      <c r="A20" s="2"/>
      <c r="B20" s="15"/>
      <c r="C20" s="23" t="s">
        <v>38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 t="shared" si="4"/>
        <v>0</v>
      </c>
      <c r="Q20" s="51"/>
      <c r="R20" s="5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s="4" customFormat="1">
      <c r="A21" s="2"/>
      <c r="B21" s="15"/>
      <c r="C21" s="23" t="s">
        <v>39</v>
      </c>
      <c r="D21" s="29">
        <v>12000000</v>
      </c>
      <c r="E21" s="29">
        <v>2500000</v>
      </c>
      <c r="F21" s="29">
        <v>49103331</v>
      </c>
      <c r="G21" s="29">
        <v>0</v>
      </c>
      <c r="H21" s="32">
        <v>0</v>
      </c>
      <c r="I21" s="32">
        <v>0</v>
      </c>
      <c r="J21" s="29">
        <v>0</v>
      </c>
      <c r="K21" s="36">
        <v>0</v>
      </c>
      <c r="L21" s="29">
        <v>0</v>
      </c>
      <c r="M21" s="29">
        <v>0</v>
      </c>
      <c r="N21" s="29">
        <v>0</v>
      </c>
      <c r="O21" s="29">
        <v>0</v>
      </c>
      <c r="P21" s="29">
        <f t="shared" si="4"/>
        <v>63603331</v>
      </c>
      <c r="Q21" s="51"/>
      <c r="R21" s="5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s="4" customFormat="1">
      <c r="A22" s="2"/>
      <c r="B22" s="15"/>
      <c r="C22" s="23" t="s">
        <v>40</v>
      </c>
      <c r="D22" s="29">
        <v>0</v>
      </c>
      <c r="E22" s="29">
        <v>0</v>
      </c>
      <c r="F22" s="29">
        <v>1729194.37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4"/>
        <v>1729194.37</v>
      </c>
      <c r="Q22" s="51"/>
      <c r="R22" s="5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s="4" customFormat="1">
      <c r="A23" s="2"/>
      <c r="B23" s="15"/>
      <c r="C23" s="23" t="s">
        <v>37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4"/>
        <v>0</v>
      </c>
      <c r="Q23" s="51"/>
      <c r="R23" s="5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s="4" customFormat="1">
      <c r="A24" s="2"/>
      <c r="B24" s="15"/>
      <c r="C24" s="23" t="s">
        <v>24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4"/>
        <v>0</v>
      </c>
      <c r="Q24" s="51"/>
      <c r="R24" s="5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s="4" customFormat="1">
      <c r="A25" s="2"/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4"/>
        <v>0</v>
      </c>
      <c r="Q25" s="51"/>
      <c r="R25" s="5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s="4" customFormat="1">
      <c r="A26" s="2"/>
      <c r="B26" s="15"/>
      <c r="C26" s="23" t="s">
        <v>41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4"/>
        <v>0</v>
      </c>
      <c r="Q26" s="51"/>
      <c r="R26" s="51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s="4" customFormat="1">
      <c r="A27" s="2"/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1"/>
      <c r="R27" s="51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s="4" customFormat="1">
      <c r="A28" s="2"/>
      <c r="B28" s="15"/>
      <c r="C28" s="22" t="s">
        <v>52</v>
      </c>
      <c r="D28" s="28">
        <f>SUM(D29:D30)</f>
        <v>2039366.8370000001</v>
      </c>
      <c r="E28" s="28">
        <f t="shared" ref="E28" si="8">SUM(E29:E30)</f>
        <v>0</v>
      </c>
      <c r="F28" s="28">
        <f t="shared" ref="F28:O28" si="9">SUM(F29:F30)</f>
        <v>0</v>
      </c>
      <c r="G28" s="28">
        <f t="shared" si="9"/>
        <v>0</v>
      </c>
      <c r="H28" s="28">
        <f t="shared" si="9"/>
        <v>0</v>
      </c>
      <c r="I28" s="28">
        <f t="shared" si="9"/>
        <v>0</v>
      </c>
      <c r="J28" s="28">
        <f t="shared" si="9"/>
        <v>0</v>
      </c>
      <c r="K28" s="28">
        <f t="shared" si="9"/>
        <v>0</v>
      </c>
      <c r="L28" s="28">
        <f t="shared" si="9"/>
        <v>0</v>
      </c>
      <c r="M28" s="28">
        <f t="shared" si="9"/>
        <v>0</v>
      </c>
      <c r="N28" s="28">
        <f t="shared" si="9"/>
        <v>0</v>
      </c>
      <c r="O28" s="28">
        <f t="shared" si="9"/>
        <v>0</v>
      </c>
      <c r="P28" s="28">
        <f t="shared" ref="P28" si="10">+P29+P30</f>
        <v>2039366.8370000001</v>
      </c>
      <c r="Q28" s="51"/>
      <c r="R28" s="51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s="4" customFormat="1">
      <c r="A29" s="2"/>
      <c r="B29" s="15"/>
      <c r="C29" s="23" t="s">
        <v>54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4"/>
        <v>0</v>
      </c>
      <c r="Q29" s="51"/>
      <c r="R29" s="51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s="4" customFormat="1">
      <c r="A30" s="2"/>
      <c r="B30" s="15"/>
      <c r="C30" s="23" t="s">
        <v>53</v>
      </c>
      <c r="D30" s="29">
        <v>2039366.8370000001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4"/>
        <v>2039366.8370000001</v>
      </c>
      <c r="Q30" s="51"/>
      <c r="R30" s="51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s="4" customFormat="1">
      <c r="A31" s="2"/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1"/>
      <c r="R31" s="51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s="4" customFormat="1">
      <c r="A32" s="2"/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SUM(D32:O32)</f>
        <v>0</v>
      </c>
      <c r="Q32" s="51"/>
      <c r="R32" s="5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s="4" customFormat="1">
      <c r="A33" s="2"/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0</v>
      </c>
      <c r="Q33" s="51"/>
      <c r="R33" s="51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s="4" customFormat="1">
      <c r="A34" s="2"/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51"/>
      <c r="R34" s="51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s="4" customFormat="1">
      <c r="A35" s="2"/>
      <c r="B35" s="15"/>
      <c r="C35" s="62" t="s">
        <v>36</v>
      </c>
      <c r="D35" s="63">
        <f>D37+D46+D50+D51</f>
        <v>572125</v>
      </c>
      <c r="E35" s="63">
        <f t="shared" ref="E35:O35" si="11">E37+E46+E50+E51</f>
        <v>2750000000</v>
      </c>
      <c r="F35" s="63">
        <f t="shared" si="11"/>
        <v>12560940.390000001</v>
      </c>
      <c r="G35" s="63">
        <f t="shared" si="11"/>
        <v>0</v>
      </c>
      <c r="H35" s="63">
        <f t="shared" si="11"/>
        <v>0</v>
      </c>
      <c r="I35" s="63">
        <f t="shared" si="11"/>
        <v>0</v>
      </c>
      <c r="J35" s="63">
        <f t="shared" si="11"/>
        <v>0</v>
      </c>
      <c r="K35" s="63">
        <f t="shared" si="11"/>
        <v>0</v>
      </c>
      <c r="L35" s="63">
        <f t="shared" si="11"/>
        <v>0</v>
      </c>
      <c r="M35" s="63">
        <f t="shared" si="11"/>
        <v>0</v>
      </c>
      <c r="N35" s="63">
        <f t="shared" si="11"/>
        <v>0</v>
      </c>
      <c r="O35" s="63">
        <f t="shared" si="11"/>
        <v>0</v>
      </c>
      <c r="P35" s="63">
        <f t="shared" ref="P35" si="12">+P37+P46+P50+P51</f>
        <v>2763133065.3899999</v>
      </c>
      <c r="Q35" s="51"/>
      <c r="R35" s="51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s="4" customFormat="1">
      <c r="A36" s="2"/>
      <c r="B36" s="15"/>
      <c r="C36" s="64" t="s">
        <v>35</v>
      </c>
      <c r="D36" s="65">
        <v>572125</v>
      </c>
      <c r="E36" s="65">
        <v>2268750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f t="shared" si="4"/>
        <v>2840875</v>
      </c>
      <c r="Q36" s="51"/>
      <c r="R36" s="51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s="4" customFormat="1">
      <c r="A37" s="2"/>
      <c r="B37" s="15"/>
      <c r="C37" s="22" t="s">
        <v>31</v>
      </c>
      <c r="D37" s="28">
        <f>SUM(D38:D44)</f>
        <v>572125</v>
      </c>
      <c r="E37" s="28">
        <f t="shared" ref="E37" si="13">SUM(E38:E44)</f>
        <v>0</v>
      </c>
      <c r="F37" s="28">
        <f t="shared" ref="F37:O37" si="14">SUM(F38:F44)</f>
        <v>12560940.390000001</v>
      </c>
      <c r="G37" s="28">
        <f t="shared" si="14"/>
        <v>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0</v>
      </c>
      <c r="P37" s="28">
        <f>SUM(P38:P44)</f>
        <v>13133065.390000001</v>
      </c>
      <c r="Q37" s="51"/>
      <c r="R37" s="51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s="4" customFormat="1">
      <c r="A38" s="2"/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4"/>
        <v>0</v>
      </c>
      <c r="Q38" s="51"/>
      <c r="R38" s="51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s="4" customFormat="1">
      <c r="A39" s="2"/>
      <c r="B39" s="15"/>
      <c r="C39" s="23" t="s">
        <v>39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6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0</v>
      </c>
      <c r="Q39" s="51"/>
      <c r="R39" s="51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4" customFormat="1">
      <c r="A40" s="2"/>
      <c r="B40" s="15"/>
      <c r="C40" s="23" t="s">
        <v>40</v>
      </c>
      <c r="D40" s="29">
        <v>572125</v>
      </c>
      <c r="E40" s="29">
        <v>0</v>
      </c>
      <c r="F40" s="29">
        <v>12560940.390000001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13133065.390000001</v>
      </c>
      <c r="Q40" s="51"/>
      <c r="R40" s="51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s="4" customFormat="1">
      <c r="A41" s="2"/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Q41" s="51"/>
      <c r="R41" s="51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s="4" customFormat="1">
      <c r="A42" s="2"/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Q42" s="51"/>
      <c r="R42" s="51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s="4" customFormat="1">
      <c r="A43" s="2"/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Q43" s="51"/>
      <c r="R43" s="51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s="4" customFormat="1">
      <c r="A44" s="2"/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4"/>
        <v>0</v>
      </c>
      <c r="Q44" s="51"/>
      <c r="R44" s="51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s="4" customFormat="1">
      <c r="A45" s="2"/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1"/>
      <c r="R45" s="51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1:56" s="4" customFormat="1">
      <c r="A46" s="2"/>
      <c r="B46" s="15"/>
      <c r="C46" s="22" t="s">
        <v>52</v>
      </c>
      <c r="D46" s="28">
        <f>SUM(D47:D48)</f>
        <v>0</v>
      </c>
      <c r="E46" s="28">
        <f t="shared" ref="E46" si="15">SUM(E47:E48)</f>
        <v>0</v>
      </c>
      <c r="F46" s="28">
        <f t="shared" ref="F46:O46" si="16">SUM(F47:F48)</f>
        <v>0</v>
      </c>
      <c r="G46" s="28">
        <f t="shared" si="16"/>
        <v>0</v>
      </c>
      <c r="H46" s="28">
        <f t="shared" si="16"/>
        <v>0</v>
      </c>
      <c r="I46" s="28">
        <f t="shared" si="16"/>
        <v>0</v>
      </c>
      <c r="J46" s="28">
        <f t="shared" si="16"/>
        <v>0</v>
      </c>
      <c r="K46" s="28">
        <f t="shared" si="16"/>
        <v>0</v>
      </c>
      <c r="L46" s="28">
        <f t="shared" si="16"/>
        <v>0</v>
      </c>
      <c r="M46" s="28">
        <f t="shared" si="16"/>
        <v>0</v>
      </c>
      <c r="N46" s="28">
        <f t="shared" si="16"/>
        <v>0</v>
      </c>
      <c r="O46" s="28">
        <f t="shared" si="16"/>
        <v>0</v>
      </c>
      <c r="P46" s="28">
        <f t="shared" ref="P46" si="17">+P47+P48</f>
        <v>0</v>
      </c>
      <c r="Q46" s="51"/>
      <c r="R46" s="51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s="4" customFormat="1">
      <c r="A47" s="2"/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  <c r="Q47" s="51"/>
      <c r="R47" s="51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s="4" customFormat="1">
      <c r="A48" s="2"/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1"/>
      <c r="R48" s="51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1:56" s="4" customFormat="1">
      <c r="A49" s="2"/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1"/>
      <c r="R49" s="51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s="4" customFormat="1">
      <c r="A50" s="2"/>
      <c r="B50" s="15"/>
      <c r="C50" s="22" t="s">
        <v>33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0</v>
      </c>
      <c r="Q50" s="51"/>
      <c r="R50" s="51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4" customFormat="1" ht="15.75" thickBot="1">
      <c r="A51" s="2"/>
      <c r="B51" s="15"/>
      <c r="C51" s="27" t="s">
        <v>34</v>
      </c>
      <c r="D51" s="35">
        <v>0</v>
      </c>
      <c r="E51" s="35">
        <v>2750000000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>SUM(D51:O51)</f>
        <v>2750000000</v>
      </c>
      <c r="Q51" s="51"/>
      <c r="R51" s="51"/>
    </row>
    <row r="52" spans="1:56" s="4" customFormat="1" ht="15.75" thickTop="1">
      <c r="A52" s="2"/>
      <c r="B52" s="15"/>
      <c r="C52" s="57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51"/>
      <c r="R52" s="51"/>
    </row>
    <row r="53" spans="1:56" s="4" customFormat="1">
      <c r="A53" s="2"/>
      <c r="B53" s="15"/>
      <c r="C53" s="56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1"/>
      <c r="R53" s="51"/>
    </row>
    <row r="54" spans="1:56" s="4" customFormat="1">
      <c r="A54" s="2"/>
      <c r="B54" s="15"/>
      <c r="C54" s="31" t="s">
        <v>58</v>
      </c>
      <c r="D54" s="33"/>
      <c r="E54" s="33"/>
      <c r="F54" s="33"/>
      <c r="G54" s="33"/>
      <c r="H54" s="33"/>
      <c r="I54" s="21"/>
      <c r="J54" s="21"/>
      <c r="K54" s="21"/>
      <c r="L54" s="21"/>
      <c r="M54" s="21"/>
      <c r="N54" s="21"/>
      <c r="O54" s="21"/>
      <c r="P54" s="21"/>
    </row>
    <row r="55" spans="1:56" s="2" customFormat="1" ht="15" customHeight="1">
      <c r="B55" s="26"/>
      <c r="C55" s="58" t="s">
        <v>63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</row>
    <row r="56" spans="1:56" s="2" customFormat="1">
      <c r="B56" s="25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</row>
    <row r="57" spans="1:56" s="2" customFormat="1">
      <c r="B57" s="25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56" s="2" customFormat="1">
      <c r="B58" s="2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56" s="2" customFormat="1">
      <c r="B59" s="25"/>
      <c r="C59" s="12"/>
      <c r="E59" s="12"/>
      <c r="P59" s="12"/>
    </row>
    <row r="60" spans="1:56" s="2" customFormat="1">
      <c r="B60" s="15"/>
      <c r="C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56" s="2" customFormat="1">
      <c r="B61" s="15"/>
      <c r="C61" s="12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</row>
    <row r="62" spans="1:56" s="2" customFormat="1">
      <c r="B62" s="15"/>
      <c r="C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56" s="2" customFormat="1">
      <c r="B63" s="15"/>
      <c r="C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56" s="2" customFormat="1">
      <c r="B64" s="15"/>
      <c r="C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s="2" customFormat="1">
      <c r="B65" s="15"/>
      <c r="C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s="2" customFormat="1">
      <c r="B66" s="15"/>
      <c r="C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s="2" customFormat="1">
      <c r="B67" s="15"/>
      <c r="C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s="2" customFormat="1">
      <c r="B68" s="15"/>
      <c r="C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s="2" customFormat="1">
      <c r="B69" s="15"/>
      <c r="C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s="2" customFormat="1">
      <c r="B70" s="15"/>
      <c r="C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s="2" customFormat="1">
      <c r="B71" s="15"/>
      <c r="C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s="2" customFormat="1">
      <c r="B72" s="15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s="2" customFormat="1">
      <c r="B73" s="15"/>
      <c r="C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s="2" customFormat="1">
      <c r="B74" s="15"/>
      <c r="C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s="2" customFormat="1">
      <c r="B75" s="15"/>
      <c r="C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s="2" customFormat="1">
      <c r="B76" s="15"/>
      <c r="C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s="2" customFormat="1">
      <c r="B77" s="15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s="2" customFormat="1">
      <c r="B78" s="15"/>
      <c r="C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s="2" customFormat="1">
      <c r="B79" s="15"/>
      <c r="C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s="2" customFormat="1">
      <c r="B80" s="15"/>
      <c r="C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s="2" customFormat="1">
      <c r="B81" s="15"/>
      <c r="C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s="2" customFormat="1">
      <c r="B82" s="15"/>
      <c r="C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s="2" customFormat="1">
      <c r="B83" s="15"/>
      <c r="C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s="2" customFormat="1">
      <c r="B84" s="15"/>
      <c r="C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s="2" customFormat="1">
      <c r="B85" s="15"/>
      <c r="C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s="2" customFormat="1">
      <c r="B86" s="15"/>
      <c r="C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s="2" customFormat="1">
      <c r="B87" s="15"/>
      <c r="C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s="2" customFormat="1">
      <c r="B88" s="15"/>
    </row>
    <row r="89" spans="2:16" s="2" customFormat="1">
      <c r="B89" s="15"/>
    </row>
    <row r="90" spans="2:16" s="2" customFormat="1">
      <c r="B90" s="15"/>
    </row>
    <row r="91" spans="2:16" s="2" customFormat="1">
      <c r="B91" s="15"/>
    </row>
    <row r="92" spans="2:16" s="2" customFormat="1">
      <c r="B92" s="15"/>
    </row>
    <row r="93" spans="2:16" s="2" customFormat="1">
      <c r="B93" s="15"/>
    </row>
    <row r="94" spans="2:16" s="2" customFormat="1">
      <c r="B94" s="15"/>
    </row>
    <row r="95" spans="2:16" s="2" customFormat="1">
      <c r="B95" s="15"/>
    </row>
    <row r="96" spans="2:16" s="2" customFormat="1">
      <c r="B96" s="15"/>
    </row>
    <row r="97" spans="2:84" s="2" customFormat="1">
      <c r="B97" s="15"/>
    </row>
    <row r="98" spans="2:84" s="2" customFormat="1">
      <c r="B98" s="15"/>
    </row>
    <row r="99" spans="2:84" s="2" customFormat="1">
      <c r="B99" s="15"/>
    </row>
    <row r="100" spans="2:84" s="2" customFormat="1">
      <c r="B100" s="15"/>
    </row>
    <row r="101" spans="2:84" s="2" customFormat="1">
      <c r="B101" s="15"/>
    </row>
    <row r="102" spans="2:84" s="2" customFormat="1">
      <c r="B102" s="15"/>
    </row>
    <row r="103" spans="2:84" s="2" customFormat="1">
      <c r="B103" s="15"/>
    </row>
    <row r="104" spans="2:84" s="2" customFormat="1">
      <c r="B104" s="15"/>
    </row>
    <row r="105" spans="2:84" s="2" customFormat="1">
      <c r="B105" s="15"/>
    </row>
    <row r="106" spans="2:84" s="2" customFormat="1">
      <c r="B106" s="15"/>
    </row>
    <row r="107" spans="2:84" s="2" customFormat="1">
      <c r="B107" s="1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2:84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2:84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2:84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2:84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2:84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2:84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2:84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2:84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2:84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2:84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2:84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2:84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2:84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2:84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2:84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2:84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2:84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2:84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2:84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2:84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2:84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2:84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2:84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2:84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2:84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2:84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2:84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2:84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2:84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2:84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2:84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2:84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2:84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2:84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2:84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2:84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2:84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2:84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2:84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2:84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2:84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2:84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2:84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2:84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2:84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2:84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2:84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2:84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2:84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2:84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2:84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2:84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2:84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2:84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2:84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2:84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2:84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2:84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2:84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2:84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2:84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2:84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2:84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2:84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2:84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2:84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2:84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2:84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2:84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2:84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2:84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2:84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2:84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2:84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2:84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2:84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2:84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2:84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2:84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2:84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2:84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2:84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2:84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2:84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2:84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2:84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2:84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2:84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2:84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2:84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2:84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2:84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2:84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2:84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2:84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2:84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2:84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2:84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2:84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2:84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2:84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2:84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2:84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2:84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2:84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2:84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2:84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2:84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2:84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2:84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2:84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2:84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2:84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2:84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2:84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2:84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2:84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2:84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2:84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2:84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2:84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2:84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2:84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2:84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2:84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2:84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2:84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2:84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2:84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2:84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2:84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2:84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2:84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2:84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2:84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2:84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2:84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2:84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2:84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2:84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2:84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2:84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2:84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2:84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2:84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2:84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2:84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2:84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2:84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2:84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2:84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2:84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2:84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2:84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2:84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2:84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2:84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2:84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2:84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2:84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2:84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2:84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2:84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2:84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2:84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2:84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2:84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2:84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2:84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2:84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2:84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2:84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2:84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2:84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2:84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2:84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2:84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2:84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2:84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2:84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2:84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2:84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2:84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2:84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2:84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2:84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2:84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2:84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2:84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2:84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2:84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2:84" s="2" customFormat="1">
      <c r="B299" s="17"/>
      <c r="C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2:84" s="2" customFormat="1">
      <c r="B300" s="17"/>
      <c r="C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2:84" s="2" customFormat="1">
      <c r="B301" s="17"/>
      <c r="C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2:84" s="2" customFormat="1">
      <c r="B302" s="17"/>
      <c r="C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2:84" s="2" customFormat="1">
      <c r="B303" s="17"/>
      <c r="C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2:84" s="2" customFormat="1">
      <c r="B304" s="17"/>
      <c r="C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2:84" s="2" customFormat="1">
      <c r="B305" s="17"/>
      <c r="C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2:84" s="2" customFormat="1">
      <c r="B306" s="17"/>
      <c r="C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2:84" s="2" customFormat="1">
      <c r="B307" s="17"/>
      <c r="C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2:84" s="2" customFormat="1">
      <c r="B308" s="17"/>
      <c r="C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2:84" s="2" customFormat="1">
      <c r="B309" s="17"/>
      <c r="C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2:84" s="2" customFormat="1">
      <c r="B310" s="17"/>
      <c r="C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2:84" s="2" customFormat="1">
      <c r="B311" s="17"/>
      <c r="C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2:84" s="2" customFormat="1">
      <c r="B312" s="17"/>
      <c r="C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2:84" s="2" customFormat="1">
      <c r="B313" s="17"/>
      <c r="C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2:84" s="2" customFormat="1">
      <c r="B314" s="17"/>
      <c r="C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2:84" s="2" customFormat="1">
      <c r="B315" s="17"/>
      <c r="C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2:84" s="2" customFormat="1">
      <c r="B316" s="17"/>
      <c r="C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2:84" s="2" customFormat="1">
      <c r="B317" s="17"/>
      <c r="C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2:84" s="2" customFormat="1">
      <c r="B318" s="17"/>
      <c r="C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2:84" s="2" customFormat="1">
      <c r="B319" s="17"/>
      <c r="C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2:84" s="2" customFormat="1">
      <c r="B320" s="17"/>
      <c r="C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2:84" s="2" customFormat="1">
      <c r="B321" s="17"/>
      <c r="C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2:84" s="2" customFormat="1">
      <c r="B322" s="17"/>
      <c r="C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2:84" s="2" customFormat="1">
      <c r="B323" s="17"/>
      <c r="C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2:84" s="2" customFormat="1">
      <c r="B324" s="17"/>
      <c r="C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2:84" s="2" customFormat="1">
      <c r="B325" s="17"/>
      <c r="C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2:84" s="2" customFormat="1">
      <c r="B326" s="17"/>
      <c r="C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2:84" s="2" customFormat="1">
      <c r="B327" s="17"/>
      <c r="C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2:84" s="2" customFormat="1">
      <c r="B328" s="17"/>
      <c r="C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2:84" s="2" customFormat="1">
      <c r="B329" s="17"/>
      <c r="C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2:84" s="2" customFormat="1">
      <c r="B330" s="17"/>
      <c r="C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2:84" s="2" customFormat="1">
      <c r="B331" s="17"/>
      <c r="C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2:84" s="2" customFormat="1">
      <c r="B332" s="17"/>
      <c r="C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customXml/itemProps3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2013-02-14T15:56:06Z</cp:lastPrinted>
  <dcterms:created xsi:type="dcterms:W3CDTF">2007-07-31T23:18:19Z</dcterms:created>
  <dcterms:modified xsi:type="dcterms:W3CDTF">2026-04-20T21:06:38Z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